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0B64B99B-433E-4942-8AEC-7906DE3546C7}" xr6:coauthVersionLast="47" xr6:coauthVersionMax="47" xr10:uidLastSave="{00000000-0000-0000-0000-000000000000}"/>
  <bookViews>
    <workbookView xWindow="-120" yWindow="-120" windowWidth="29040" windowHeight="15720" xr2:uid="{00000000-000D-0000-FFFF-FFFF00000000}"/>
  </bookViews>
  <sheets>
    <sheet name="ամփոփ" sheetId="23" r:id="rId1"/>
  </sheets>
  <definedNames>
    <definedName name="_ftn1" localSheetId="0">ամփոփ!#REF!</definedName>
    <definedName name="_ftn10" localSheetId="0">ամփոփ!#REF!</definedName>
    <definedName name="_ftn11" localSheetId="0">ամփոփ!#REF!</definedName>
    <definedName name="_ftn12" localSheetId="0">ամփոփ!#REF!</definedName>
    <definedName name="_ftn13" localSheetId="0">ամփոփ!#REF!</definedName>
    <definedName name="_ftn14" localSheetId="0">ամփոփ!#REF!</definedName>
    <definedName name="_ftn15" localSheetId="0">ամփոփ!#REF!</definedName>
    <definedName name="_ftn16" localSheetId="0">ամփոփ!#REF!</definedName>
    <definedName name="_ftn17" localSheetId="0">ամփոփ!#REF!</definedName>
    <definedName name="_ftn18" localSheetId="0">ամփոփ!#REF!</definedName>
    <definedName name="_ftn19" localSheetId="0">ամփոփ!#REF!</definedName>
    <definedName name="_ftn2" localSheetId="0">ամփոփ!#REF!</definedName>
    <definedName name="_ftn20" localSheetId="0">ամփոփ!#REF!</definedName>
    <definedName name="_ftn3" localSheetId="0">ամփոփ!#REF!</definedName>
    <definedName name="_ftn4" localSheetId="0">ամփոփ!#REF!</definedName>
    <definedName name="_ftn5" localSheetId="0">ամփոփ!#REF!</definedName>
    <definedName name="_ftn6" localSheetId="0">ամփոփ!#REF!</definedName>
    <definedName name="_ftn7" localSheetId="0">ամփոփ!#REF!</definedName>
    <definedName name="_ftn8" localSheetId="0">ամփոփ!#REF!</definedName>
    <definedName name="_ftn9" localSheetId="0">ամփոփ!#REF!</definedName>
    <definedName name="_ftnref1" localSheetId="0">ամփոփ!#REF!</definedName>
    <definedName name="_ftnref10" localSheetId="0">ամփոփ!#REF!</definedName>
    <definedName name="_ftnref11" localSheetId="0">ամփոփ!#REF!</definedName>
    <definedName name="_ftnref12" localSheetId="0">ամփոփ!#REF!</definedName>
    <definedName name="_ftnref13" localSheetId="0">ամփոփ!#REF!</definedName>
    <definedName name="_ftnref14" localSheetId="0">ամփոփ!#REF!</definedName>
    <definedName name="_ftnref15" localSheetId="0">ամփոփ!#REF!</definedName>
    <definedName name="_ftnref16" localSheetId="0">ամփոփ!#REF!</definedName>
    <definedName name="_ftnref17" localSheetId="0">ամփոփ!$G$34</definedName>
    <definedName name="_ftnref18" localSheetId="0">ամփոփ!#REF!</definedName>
    <definedName name="_ftnref19" localSheetId="0">ամփոփ!#REF!</definedName>
    <definedName name="_ftnref2" localSheetId="0">ամփոփ!#REF!</definedName>
    <definedName name="_ftnref20" localSheetId="0">ամփոփ!#REF!</definedName>
    <definedName name="_ftnref3" localSheetId="0">ամփոփ!#REF!</definedName>
    <definedName name="_ftnref4" localSheetId="0">ամփոփ!#REF!</definedName>
    <definedName name="_ftnref5" localSheetId="0">ամփոփ!#REF!</definedName>
    <definedName name="_ftnref6" localSheetId="0">ամփոփ!#REF!</definedName>
    <definedName name="_ftnref7" localSheetId="0">ամփոփ!#REF!</definedName>
    <definedName name="_ftnref8" localSheetId="0">ամփոփ!#REF!</definedName>
    <definedName name="_ftnref9" localSheetId="0">ամփոփ!#REF!</definedName>
    <definedName name="_Toc501014755" localSheetId="0">ամփոփ!#REF!</definedName>
    <definedName name="_xlnm.Print_Area" localSheetId="0">ամփոփ!$A$1:$I$16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6" i="23" l="1"/>
  <c r="H16" i="23"/>
  <c r="F16" i="23"/>
  <c r="E16" i="23"/>
  <c r="G6" i="23" l="1"/>
  <c r="H6" i="23"/>
  <c r="F6" i="23"/>
  <c r="D16" i="23" l="1"/>
  <c r="E13" i="23" l="1"/>
  <c r="F13" i="23"/>
  <c r="F5" i="23" s="1"/>
  <c r="G13" i="23"/>
  <c r="G5" i="23" s="1"/>
  <c r="H13" i="23"/>
  <c r="H5" i="23" s="1"/>
  <c r="D13" i="23"/>
  <c r="E6" i="23" l="1"/>
  <c r="E5" i="23" s="1"/>
  <c r="D6" i="23"/>
  <c r="D5" i="23" s="1"/>
</calcChain>
</file>

<file path=xl/sharedStrings.xml><?xml version="1.0" encoding="utf-8"?>
<sst xmlns="http://schemas.openxmlformats.org/spreadsheetml/2006/main" count="60" uniqueCount="47">
  <si>
    <t>Ծրագիր/Միջոցառում</t>
  </si>
  <si>
    <t>Ծրագիր</t>
  </si>
  <si>
    <t>Միջոցառում</t>
  </si>
  <si>
    <t>2026թ (հազ. դրամ)</t>
  </si>
  <si>
    <t>x</t>
  </si>
  <si>
    <t>1043</t>
  </si>
  <si>
    <t xml:space="preserve"> 11007</t>
  </si>
  <si>
    <t xml:space="preserve"> Հեռահաղորդակցության ապահովում</t>
  </si>
  <si>
    <t xml:space="preserve"> Բարձր տեխնոլոգիական արդյունաբերության էկոհամակարգի և շուկայի զարգացման ծրագիր</t>
  </si>
  <si>
    <t xml:space="preserve"> 1164</t>
  </si>
  <si>
    <t>2027թ (հազ. դրամ)</t>
  </si>
  <si>
    <t xml:space="preserve"> 1235</t>
  </si>
  <si>
    <t xml:space="preserve"> Թվային փոխակերպման գործընթացի իրականացում</t>
  </si>
  <si>
    <t>Ծրագրային դասիչ</t>
  </si>
  <si>
    <t>ԸՆԴԱՄԵՆԸ</t>
  </si>
  <si>
    <t>Ծանոթություն</t>
  </si>
  <si>
    <t>Նոր նախաձեռնություններ</t>
  </si>
  <si>
    <t>2024թ.  (փաստացի) բազային տարի (հազ. դրամ)</t>
  </si>
  <si>
    <t>2025թ (պլան) (հազ. դրամ)</t>
  </si>
  <si>
    <t>2028թ (հազ. դրամ)</t>
  </si>
  <si>
    <t>ՀՀ բարձր տեխնոլոգիական արդյունաբերության նախարարության 2026-2028թթ ՄԺԾԾ հայտը</t>
  </si>
  <si>
    <t>«Հայփոստ» ՓԲԸ-ի  նոր փոստափոխանակման և տեսակավորման կենտրոնի կառուցում</t>
  </si>
  <si>
    <t>Եկամուտների աճ և ծախսերի օպտիմալացում, տեսակավորման գործընթացի արագացում և արդյունավետություն, հաճախորդների սպասարկման որակի բարձրացում, Հայաստանի դիրքի ամրապնդում: Ընկերության կանխատեսմամբ՝ նոր փոստի փոխանակման և տեսակավորման կենտրոնի կառուցման դեպքում 2025-2030թթ. ընթացքում Ընկերության փոստային եկամուտը շարունակաբար աճելու է 39.3% կամ 2,5. մլրդ ՀՀ դրամով, իսկ համախառն շահույթը (EBITDA-ն) աճելու է 28.96% կամ 1,5. մլրդ ՀՀ դրամով: Էականորեն կկրճատվեն նաև աշխատավարձային և կոմունալ ծախսերը՝ 2025-2030 թթ.-ին կազմելով 304,799,306 ՀՀ դրամ: Ինչպես նաև սպառողների կողմից ապրանքների և ծառայությունների սպասելաժամանակի կրճատում: Նոր փոստի փոխանակման և տեսակավորման կենտրոնի չկառուցման դեպքում Ընկերությունը կշարունակի գործել հին, անարդյունավետ ենթակառուցվածքով, կկորցնի իր մրցունակությունը ինչպես տեղական, այնպես էլ միջազգային շուկաներում, միջազգային առաքումների որակը կնվազի՝ վտանգելով Ընկերության հեղինակությունը, ինչպես նաև չի օգտագործվի Հայաստանի լոգիստիկ ներուժ,և երկիրը կզրկվի տարածաշրջանային կապերի զարգացման հնարավորությունից:</t>
  </si>
  <si>
    <t>ՀՀ 4 մարզում տեխնոլոգիական կենտրոնների ստեղծում: ՀՀ 4 մարզում գիտատեխնոլոգիական ներուժի ավելացում, մարզերից գիտնականների արտահոսքի կանխում, աշխատատեղերի ստեղծում, նոր պրոդուկտների ստեղծում:</t>
  </si>
  <si>
    <t>ԵՄ–Վրաստան-Հայաստան Սևծովյան անդրծովյան օպտիկամանրաթելային մալուխագծի կառուցում</t>
  </si>
  <si>
    <t>Տեխնոլոգիական ռեսուրսների զարգացման ծրագիր (Կլաստերիզացիա)</t>
  </si>
  <si>
    <t>Տեխնոլոգիական ռեսուրսների զարգացման ծրագիր (Արդյունաբերական գոտի)</t>
  </si>
  <si>
    <t>Ռուսաստանի Դաշնության կողմից Հայաստանի Հանրապետությանն անհատույց ֆինանսական օգնության դրամաշնորհային ծրագրի շրջանակներում խորհրդատվական ծառայությունների ձեռքբերում</t>
  </si>
  <si>
    <t xml:space="preserve"> Կայունացման և զարգացման եվրասիական հիմնադրամի աջակցությամբ իրականացվող «ՀՀ հանրային հատվածի ֆինանսական հաշվետվությունների որակի բարձրացում» դրամաշնորհային ծրագրի համակարգում և կառավարում</t>
  </si>
  <si>
    <t xml:space="preserve"> Կայունացման և զարգացման եվրասիական հիմնադրամի  աջակցությամբ իրականացվող «ՀՀ հանրային հատվածի ֆինանսական հաշվետվությունների որակի բարձրացում» դրամաշնորհային ծրագրի շրջանակներում հանրային հատվածի հաշվապահական մոդուլի մշակում</t>
  </si>
  <si>
    <t xml:space="preserve"> ՀՀ ֆինանսների նախարարության և ՌԴ ֆինանսների նախարարության միջև` Ռուսաստանի Դաշնության կողմից ՀՀ անհատույց ֆինանսական օգնության դրամաշնորհային ծրագրի շրջանակներում Կառավարության ֆինանսական կառավարման տեղեկատվական համակարգերի ներդրում </t>
  </si>
  <si>
    <t>ՀՀ ֆինանսների նախարարության և ՌԴ ֆինանսների նախարարության միջև` Ռուսաստանի Դաշնության կողմից Հայաստանի Հանրապետությանն անհատույց ֆինանսական օգնության դրամաշնորհային ծրագրի շրջանակներում</t>
  </si>
  <si>
    <t>«ՀՀ հանրային հատվածի ֆինանսական հաշվետվությունների որակի բարձրացում» դրամաշնորհային ծրագրի նախագծման, մշակման գործընթացի կառավարում</t>
  </si>
  <si>
    <t>«ՀՀ հանրային հատվածի ֆինանսական հաշվետվությունների որակի բարձրացում» դրամաշնորհային ծրագրի շրջանակներում հանրային հատվածի հաշվապահական մոդուլի մշակում</t>
  </si>
  <si>
    <t>ՀՀ ֆինանսների նախարարության և ՌԴ ֆինանսների նախարարության միջև` Ռուսաստանի Դաշնության կողմից ՀՀ անհատույց ֆինանսական օգնության դրամաշնորհային ծրագրի շրջանակներում Կառավարության ֆինանսական կառավարման տեղեկատվական համակարգերի ներդրում</t>
  </si>
  <si>
    <t>Պետական մարմինների կողմից իրականացվող թվային փոխակերպման միջոցառումների ֆինանսավորում</t>
  </si>
  <si>
    <t>Արդյունաբերական գոտու ստեղծում: Գիտական արդյունքի առևտրայնացման նպատակով էկոհամակարգի ստեղծում քաղաք Երևանից դուրս, ՀՀ որևէ մարզում գիտական արդյունաբերության զարգացում, նոր աշխատատեղերի ստեղծում:</t>
  </si>
  <si>
    <t>Արհեստական բանականության էկոհամակարգի զարգացում՝ որակյալ մասնագետների պատրաստմամբ</t>
  </si>
  <si>
    <t>Արհեստական բանականության մասնագետների թվի ավելացում և ինտեգրում տարբեր ոլորտներում և արհեստական բանականության գործիքների կիրառում տարբեր ուղղություններով՝ առողջապահություն, իրավական դաշտ և նանոտեխնոլոգիաների: Արհեստական բանականության ոլորտը արագ զարգացող է, և դրա չֆինանսավորումը կհանգեցնի բարձրակարգ մասնագետների պակասի, ինչը կդժվարացնի Հայաստանի մրցունակությունը թե՛ տեղական, թե՛ միջազգային շուկաներում։ Առանց համապատասխան ներդրումների, տեխնոլոգիական զարգացումը կդանդաղի, իսկ ԱԲ լուծումների կիրառման հնարավորությունները կմնան սահմանափակ։</t>
  </si>
  <si>
    <t>Երկրի դիտարկման արբանյակ (Armsat-2)</t>
  </si>
  <si>
    <t>հաղորդակցության արբանյակ</t>
  </si>
  <si>
    <t>հաղորդակցության ընդունիչ կայան</t>
  </si>
  <si>
    <t>Երևանի ընդունիչ կայանը</t>
  </si>
  <si>
    <r>
      <t xml:space="preserve">urban.e-gov.am հարթակի </t>
    </r>
    <r>
      <rPr>
        <b/>
        <sz val="12"/>
        <rFont val="GHEA Grapalat"/>
        <family val="3"/>
      </rPr>
      <t>սպասարկում</t>
    </r>
    <r>
      <rPr>
        <sz val="12"/>
        <rFont val="GHEA Grapalat"/>
        <family val="3"/>
      </rPr>
      <t xml:space="preserve">
(Քաղաքաշինության բնագավառի լիցենզիաների, ներդիրների և հավաստագրերի տրամադրման և
Պետական համալիր փորձաքննության առցանց համակարգ)                                  </t>
    </r>
    <r>
      <rPr>
        <i/>
        <sz val="10"/>
        <rFont val="GHEA Grapalat"/>
        <family val="3"/>
      </rPr>
      <t xml:space="preserve">urban.e-gov.am հարթակի հեղինակ՝ </t>
    </r>
    <r>
      <rPr>
        <i/>
        <sz val="10"/>
        <rFont val="Calibri"/>
        <family val="2"/>
      </rPr>
      <t>«Վի Իքս Սոֆթ» սահմանափակ պատասխանատվությամբ ընկերություն</t>
    </r>
  </si>
  <si>
    <r>
      <t xml:space="preserve">Բնակարանային ֆոնդի տեխնիկական վիճակի վերաբերյալ տեղեկատվական </t>
    </r>
    <r>
      <rPr>
        <b/>
        <sz val="12"/>
        <rFont val="GHEA Grapalat"/>
        <family val="3"/>
      </rPr>
      <t>համակարգի ներդրում</t>
    </r>
  </si>
  <si>
    <t>2022 դեկտեմբերի 16-ի «Լիցենզավորման մասին» ՀՕ 431-Ն, «Քաղաքաշինության մասին» ՀՕ 433-Ն ՀՀ օրենքներ,                                                              ՀՀ կառավարության 2023 թվականի նոյեմբերի 30-ի N 2106-Ն որոշում,                                                                   ՀՀ կառավարության 2024 թվականի մարտի 7-ի                N 328-Ն  որոշում,
«Քաղաքաշինության մասին» ՀՀ օրենքի 22.1-րդ հոդվածի 6-րդ ենթակետ, 23-րդ հոդվածի 2-րդ պարբերություն, 24-րդ հոդվածի 2-րդ պարբերություն և 25-րդ հոդվածի 2-րդ պարբերություն։</t>
  </si>
  <si>
    <t>ՀՀ օրենք Քաղաքաշինության մասին  օրենքի 10-րդ հոդվածի «զ.1» կետ
ՀՀ կառավարության 21.12.2023 թ.N2288-Ն որոշում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</si>
</sst>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_);_(* \(#,##0.0\);_(* &quot;-&quot;??_);_(@_)"/>
    <numFmt numFmtId="165" formatCode="##,##0.0;\(##,##0.0\);\-"/>
  </numFmts>
  <fonts count="34" x14ac:knownFonts="1">
    <font>
      <sz val="11"/>
      <color theme="1"/>
      <name val="Calibri"/>
      <family val="2"/>
      <scheme val="minor"/>
    </font>
    <font>
      <sz val="11"/>
      <color theme="1"/>
      <name val="Calibri"/>
      <family val="2"/>
      <scheme val="minor"/>
    </font>
    <font>
      <sz val="11"/>
      <color rgb="FFFF0000"/>
      <name val="Calibri"/>
      <family val="2"/>
      <scheme val="minor"/>
    </font>
    <font>
      <sz val="11"/>
      <color rgb="FF000000"/>
      <name val="Calibri"/>
      <family val="2"/>
    </font>
    <font>
      <sz val="11"/>
      <color theme="0"/>
      <name val="Calibri"/>
      <family val="2"/>
      <scheme val="minor"/>
    </font>
    <font>
      <sz val="8"/>
      <name val="GHEA Grapalat"/>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8"/>
      <name val="Calibri"/>
      <family val="2"/>
      <scheme val="minor"/>
    </font>
    <font>
      <sz val="12"/>
      <color rgb="FF000000"/>
      <name val="GHEA Grapalat"/>
      <family val="3"/>
    </font>
    <font>
      <sz val="12"/>
      <color theme="1"/>
      <name val="Calibri"/>
      <family val="2"/>
      <scheme val="minor"/>
    </font>
    <font>
      <i/>
      <sz val="12"/>
      <color rgb="FF000000"/>
      <name val="GHEA Grapalat"/>
      <family val="3"/>
    </font>
    <font>
      <i/>
      <sz val="12"/>
      <color theme="1"/>
      <name val="GHEA Grapalat"/>
      <family val="3"/>
    </font>
    <font>
      <b/>
      <sz val="12"/>
      <color rgb="FF000000"/>
      <name val="GHEA Grapalat"/>
      <family val="3"/>
    </font>
    <font>
      <sz val="12"/>
      <color theme="1"/>
      <name val="GHEA Grapalat"/>
      <family val="3"/>
    </font>
    <font>
      <b/>
      <sz val="12"/>
      <color theme="1"/>
      <name val="GHEA Grapalat"/>
      <family val="3"/>
    </font>
    <font>
      <sz val="10"/>
      <name val="Arial"/>
      <family val="2"/>
    </font>
    <font>
      <sz val="10"/>
      <name val="Arial Armenian"/>
      <family val="2"/>
    </font>
    <font>
      <sz val="12"/>
      <name val="GHEA Grapalat"/>
      <family val="3"/>
    </font>
    <font>
      <b/>
      <sz val="12"/>
      <name val="GHEA Grapalat"/>
      <family val="3"/>
    </font>
    <font>
      <i/>
      <sz val="10"/>
      <name val="GHEA Grapalat"/>
      <family val="3"/>
    </font>
    <font>
      <i/>
      <sz val="10"/>
      <name val="Calibri"/>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s>
  <cellStyleXfs count="81">
    <xf numFmtId="0" fontId="0" fillId="0" borderId="0"/>
    <xf numFmtId="43" fontId="1" fillId="0" borderId="0" applyFont="0" applyFill="0" applyBorder="0" applyAlignment="0" applyProtection="0"/>
    <xf numFmtId="0" fontId="3" fillId="0" borderId="0"/>
    <xf numFmtId="43" fontId="3" fillId="0" borderId="0" applyFont="0" applyFill="0" applyBorder="0" applyAlignment="0" applyProtection="0"/>
    <xf numFmtId="0" fontId="1" fillId="8" borderId="9" applyNumberFormat="0" applyFont="0" applyAlignment="0" applyProtection="0"/>
    <xf numFmtId="0" fontId="5" fillId="0" borderId="0">
      <alignment horizontal="left" vertical="top" wrapText="1"/>
    </xf>
    <xf numFmtId="0" fontId="6" fillId="0" borderId="0" applyNumberFormat="0" applyFill="0" applyBorder="0" applyAlignment="0" applyProtection="0"/>
    <xf numFmtId="0" fontId="7" fillId="0" borderId="2" applyNumberFormat="0" applyFill="0" applyAlignment="0" applyProtection="0"/>
    <xf numFmtId="0" fontId="8" fillId="0" borderId="3" applyNumberFormat="0" applyFill="0" applyAlignment="0" applyProtection="0"/>
    <xf numFmtId="0" fontId="9" fillId="0" borderId="4" applyNumberFormat="0" applyFill="0" applyAlignment="0" applyProtection="0"/>
    <xf numFmtId="0" fontId="9" fillId="0" borderId="0" applyNumberFormat="0" applyFill="0" applyBorder="0" applyAlignment="0" applyProtection="0"/>
    <xf numFmtId="0" fontId="10" fillId="2" borderId="0" applyNumberFormat="0" applyBorder="0" applyAlignment="0" applyProtection="0"/>
    <xf numFmtId="0" fontId="11" fillId="3" borderId="0" applyNumberFormat="0" applyBorder="0" applyAlignment="0" applyProtection="0"/>
    <xf numFmtId="0" fontId="12" fillId="4" borderId="0" applyNumberFormat="0" applyBorder="0" applyAlignment="0" applyProtection="0"/>
    <xf numFmtId="0" fontId="13" fillId="5" borderId="5" applyNumberFormat="0" applyAlignment="0" applyProtection="0"/>
    <xf numFmtId="0" fontId="14" fillId="6" borderId="6" applyNumberFormat="0" applyAlignment="0" applyProtection="0"/>
    <xf numFmtId="0" fontId="15" fillId="6" borderId="5" applyNumberFormat="0" applyAlignment="0" applyProtection="0"/>
    <xf numFmtId="0" fontId="16" fillId="0" borderId="7" applyNumberFormat="0" applyFill="0" applyAlignment="0" applyProtection="0"/>
    <xf numFmtId="0" fontId="17" fillId="7" borderId="8" applyNumberFormat="0" applyAlignment="0" applyProtection="0"/>
    <xf numFmtId="0" fontId="2" fillId="0" borderId="0" applyNumberFormat="0" applyFill="0" applyBorder="0" applyAlignment="0" applyProtection="0"/>
    <xf numFmtId="0" fontId="18" fillId="0" borderId="0" applyNumberFormat="0" applyFill="0" applyBorder="0" applyAlignment="0" applyProtection="0"/>
    <xf numFmtId="0" fontId="19" fillId="0" borderId="10" applyNumberFormat="0" applyFill="0" applyAlignment="0" applyProtection="0"/>
    <xf numFmtId="0" fontId="4"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32" borderId="0" applyNumberFormat="0" applyBorder="0" applyAlignment="0" applyProtection="0"/>
    <xf numFmtId="165" fontId="5" fillId="0" borderId="0" applyFill="0" applyBorder="0" applyProtection="0">
      <alignment horizontal="right" vertical="top"/>
    </xf>
    <xf numFmtId="0" fontId="28" fillId="0" borderId="0"/>
    <xf numFmtId="0" fontId="1" fillId="10" borderId="0" applyNumberFormat="0" applyBorder="0" applyAlignment="0" applyProtection="0"/>
    <xf numFmtId="0" fontId="1" fillId="11" borderId="0" applyNumberFormat="0" applyBorder="0" applyAlignment="0" applyProtection="0"/>
    <xf numFmtId="0" fontId="4"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4" fillId="16"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4" fillId="20"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4" fillId="24"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4" fillId="28"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32" borderId="0" applyNumberFormat="0" applyBorder="0" applyAlignment="0" applyProtection="0"/>
    <xf numFmtId="0" fontId="1" fillId="8" borderId="9"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43" fontId="29" fillId="0" borderId="0" applyFont="0" applyFill="0" applyBorder="0" applyAlignment="0" applyProtection="0"/>
    <xf numFmtId="43" fontId="3" fillId="0" borderId="0" applyFont="0" applyFill="0" applyBorder="0" applyAlignment="0" applyProtection="0"/>
  </cellStyleXfs>
  <cellXfs count="43">
    <xf numFmtId="0" fontId="0" fillId="0" borderId="0" xfId="0"/>
    <xf numFmtId="0" fontId="22" fillId="33" borderId="0" xfId="0" applyFont="1" applyFill="1"/>
    <xf numFmtId="164" fontId="22" fillId="33" borderId="0" xfId="1" applyNumberFormat="1" applyFont="1" applyFill="1"/>
    <xf numFmtId="0" fontId="0" fillId="33" borderId="0" xfId="0" applyFill="1"/>
    <xf numFmtId="49" fontId="23" fillId="33" borderId="1" xfId="0" applyNumberFormat="1" applyFont="1" applyFill="1" applyBorder="1" applyAlignment="1">
      <alignment horizontal="center" vertical="center" wrapText="1"/>
    </xf>
    <xf numFmtId="49" fontId="25" fillId="33" borderId="1" xfId="0" applyNumberFormat="1" applyFont="1" applyFill="1" applyBorder="1" applyAlignment="1">
      <alignment horizontal="center" vertical="center" wrapText="1"/>
    </xf>
    <xf numFmtId="0" fontId="26" fillId="33" borderId="0" xfId="0" applyFont="1" applyFill="1"/>
    <xf numFmtId="49" fontId="21" fillId="33" borderId="1" xfId="0" applyNumberFormat="1" applyFont="1" applyFill="1" applyBorder="1" applyAlignment="1">
      <alignment horizontal="center" vertical="center" wrapText="1"/>
    </xf>
    <xf numFmtId="164" fontId="21" fillId="33" borderId="1" xfId="1" applyNumberFormat="1" applyFont="1" applyFill="1" applyBorder="1" applyAlignment="1">
      <alignment horizontal="center" vertical="center" wrapText="1"/>
    </xf>
    <xf numFmtId="164" fontId="25" fillId="33" borderId="1" xfId="1" applyNumberFormat="1" applyFont="1" applyFill="1" applyBorder="1" applyAlignment="1">
      <alignment horizontal="center" vertical="center" wrapText="1"/>
    </xf>
    <xf numFmtId="0" fontId="27" fillId="33" borderId="0" xfId="0" applyFont="1" applyFill="1" applyAlignment="1">
      <alignment horizontal="center" vertical="center" wrapText="1"/>
    </xf>
    <xf numFmtId="0" fontId="27" fillId="33" borderId="0" xfId="0" applyFont="1" applyFill="1" applyBorder="1" applyAlignment="1">
      <alignment horizontal="center" vertical="center" wrapText="1"/>
    </xf>
    <xf numFmtId="164" fontId="21" fillId="33" borderId="1" xfId="1" applyNumberFormat="1" applyFont="1" applyFill="1" applyBorder="1" applyAlignment="1">
      <alignment horizontal="center" vertical="center" wrapText="1"/>
    </xf>
    <xf numFmtId="49" fontId="21" fillId="33" borderId="1" xfId="0" applyNumberFormat="1" applyFont="1" applyFill="1" applyBorder="1" applyAlignment="1">
      <alignment horizontal="center" vertical="center" wrapText="1"/>
    </xf>
    <xf numFmtId="49" fontId="21" fillId="33" borderId="0" xfId="0" applyNumberFormat="1" applyFont="1" applyFill="1" applyBorder="1" applyAlignment="1">
      <alignment horizontal="center" vertical="center" wrapText="1"/>
    </xf>
    <xf numFmtId="49" fontId="23" fillId="33" borderId="0" xfId="0" applyNumberFormat="1" applyFont="1" applyFill="1" applyBorder="1" applyAlignment="1">
      <alignment horizontal="center" vertical="center" wrapText="1"/>
    </xf>
    <xf numFmtId="164" fontId="21" fillId="33" borderId="0" xfId="1" applyNumberFormat="1" applyFont="1" applyFill="1" applyBorder="1" applyAlignment="1">
      <alignment horizontal="center" vertical="center" wrapText="1"/>
    </xf>
    <xf numFmtId="164" fontId="26" fillId="33" borderId="0" xfId="1" applyNumberFormat="1" applyFont="1" applyFill="1"/>
    <xf numFmtId="164" fontId="21" fillId="33" borderId="1" xfId="1" applyNumberFormat="1" applyFont="1" applyFill="1" applyBorder="1" applyAlignment="1">
      <alignment horizontal="center" vertical="center" wrapText="1"/>
    </xf>
    <xf numFmtId="49" fontId="23" fillId="33" borderId="1" xfId="0" applyNumberFormat="1" applyFont="1" applyFill="1" applyBorder="1" applyAlignment="1">
      <alignment horizontal="left" vertical="center" wrapText="1"/>
    </xf>
    <xf numFmtId="49" fontId="24" fillId="33" borderId="1" xfId="0" applyNumberFormat="1" applyFont="1" applyFill="1" applyBorder="1" applyAlignment="1">
      <alignment horizontal="left" vertical="center" wrapText="1"/>
    </xf>
    <xf numFmtId="164" fontId="21" fillId="33" borderId="1" xfId="1" applyNumberFormat="1" applyFont="1" applyFill="1" applyBorder="1" applyAlignment="1">
      <alignment horizontal="center" vertical="center" wrapText="1"/>
    </xf>
    <xf numFmtId="164" fontId="21" fillId="33" borderId="1" xfId="1" applyNumberFormat="1" applyFont="1" applyFill="1" applyBorder="1" applyAlignment="1">
      <alignment horizontal="center" vertical="center" wrapText="1"/>
    </xf>
    <xf numFmtId="49" fontId="21" fillId="33" borderId="1" xfId="1" applyNumberFormat="1" applyFont="1" applyFill="1" applyBorder="1" applyAlignment="1">
      <alignment horizontal="center" vertical="center" wrapText="1"/>
    </xf>
    <xf numFmtId="164" fontId="21" fillId="33" borderId="1" xfId="1" applyNumberFormat="1" applyFont="1" applyFill="1" applyBorder="1" applyAlignment="1">
      <alignment horizontal="center" vertical="center" wrapText="1"/>
    </xf>
    <xf numFmtId="49" fontId="21" fillId="33" borderId="1" xfId="0" applyNumberFormat="1" applyFont="1" applyFill="1" applyBorder="1" applyAlignment="1">
      <alignment horizontal="center" vertical="center" wrapText="1"/>
    </xf>
    <xf numFmtId="164" fontId="21" fillId="33" borderId="1" xfId="1" applyNumberFormat="1" applyFont="1" applyFill="1" applyBorder="1" applyAlignment="1">
      <alignment horizontal="center" vertical="center" wrapText="1"/>
    </xf>
    <xf numFmtId="49" fontId="25" fillId="33" borderId="1" xfId="0" applyNumberFormat="1" applyFont="1" applyFill="1" applyBorder="1" applyAlignment="1">
      <alignment horizontal="center" vertical="center" wrapText="1"/>
    </xf>
    <xf numFmtId="164" fontId="21" fillId="33" borderId="1" xfId="1" applyNumberFormat="1" applyFont="1" applyFill="1" applyBorder="1" applyAlignment="1">
      <alignment horizontal="center" vertical="center" wrapText="1"/>
    </xf>
    <xf numFmtId="49" fontId="25" fillId="34" borderId="1" xfId="0" applyNumberFormat="1" applyFont="1" applyFill="1" applyBorder="1" applyAlignment="1">
      <alignment horizontal="center" vertical="center" wrapText="1"/>
    </xf>
    <xf numFmtId="164" fontId="21" fillId="33" borderId="1" xfId="1" applyNumberFormat="1" applyFont="1" applyFill="1" applyBorder="1" applyAlignment="1">
      <alignment horizontal="center" vertical="center" wrapText="1"/>
    </xf>
    <xf numFmtId="49" fontId="21" fillId="33" borderId="1" xfId="0" applyNumberFormat="1" applyFont="1" applyFill="1" applyBorder="1" applyAlignment="1">
      <alignment horizontal="center" vertical="center" wrapText="1"/>
    </xf>
    <xf numFmtId="49" fontId="24" fillId="33" borderId="0" xfId="0" applyNumberFormat="1" applyFont="1" applyFill="1" applyBorder="1" applyAlignment="1">
      <alignment horizontal="left" vertical="center" wrapText="1"/>
    </xf>
    <xf numFmtId="164" fontId="21" fillId="33" borderId="1" xfId="1" applyNumberFormat="1" applyFont="1" applyFill="1" applyBorder="1" applyAlignment="1">
      <alignment horizontal="center" vertical="center" wrapText="1"/>
    </xf>
    <xf numFmtId="49" fontId="21" fillId="33" borderId="1" xfId="0" applyNumberFormat="1" applyFont="1" applyFill="1" applyBorder="1" applyAlignment="1">
      <alignment horizontal="center" vertical="center" wrapText="1"/>
    </xf>
    <xf numFmtId="0" fontId="30" fillId="35" borderId="1" xfId="0" applyFont="1" applyFill="1" applyBorder="1" applyAlignment="1">
      <alignment horizontal="center" vertical="center" wrapText="1"/>
    </xf>
    <xf numFmtId="0" fontId="21" fillId="33" borderId="1" xfId="1" applyNumberFormat="1" applyFont="1" applyFill="1" applyBorder="1" applyAlignment="1">
      <alignment horizontal="center" vertical="center" wrapText="1"/>
    </xf>
    <xf numFmtId="0" fontId="27" fillId="33" borderId="0" xfId="0" applyFont="1" applyFill="1" applyAlignment="1">
      <alignment horizontal="center" vertical="center" wrapText="1"/>
    </xf>
    <xf numFmtId="0" fontId="27" fillId="33" borderId="11" xfId="0" applyFont="1" applyFill="1" applyBorder="1" applyAlignment="1">
      <alignment horizontal="center" vertical="center" wrapText="1"/>
    </xf>
    <xf numFmtId="0" fontId="27" fillId="33" borderId="0" xfId="0" applyFont="1" applyFill="1" applyBorder="1" applyAlignment="1">
      <alignment horizontal="center" vertical="center" wrapText="1"/>
    </xf>
    <xf numFmtId="49" fontId="25" fillId="33" borderId="1" xfId="0" applyNumberFormat="1" applyFont="1" applyFill="1" applyBorder="1" applyAlignment="1">
      <alignment horizontal="center" vertical="center" wrapText="1"/>
    </xf>
    <xf numFmtId="164" fontId="21" fillId="33" borderId="1" xfId="1" applyNumberFormat="1" applyFont="1" applyFill="1" applyBorder="1" applyAlignment="1">
      <alignment horizontal="center" vertical="center" wrapText="1"/>
    </xf>
    <xf numFmtId="49" fontId="21" fillId="33" borderId="1" xfId="0" applyNumberFormat="1" applyFont="1" applyFill="1" applyBorder="1" applyAlignment="1">
      <alignment horizontal="center" vertical="center" wrapText="1"/>
    </xf>
  </cellXfs>
  <cellStyles count="81">
    <cellStyle name="20% - Accent1 2" xfId="67" xr:uid="{11F911CF-52AD-49B8-B52E-9DECE9C07BF3}"/>
    <cellStyle name="20% - Accent2 2" xfId="69" xr:uid="{3613144A-0982-47A8-9E86-6C2464C93130}"/>
    <cellStyle name="20% - Accent3 2" xfId="71" xr:uid="{F819EF34-1CE2-4C5D-8E13-B825186AE7DE}"/>
    <cellStyle name="20% - Accent4 2" xfId="73" xr:uid="{84F85E42-470B-4883-A7D2-01CA615C08B1}"/>
    <cellStyle name="20% - Accent5 2" xfId="75" xr:uid="{167996FA-5837-403F-A991-AEB9F38CD7ED}"/>
    <cellStyle name="20% - Accent6 2" xfId="77" xr:uid="{73C02491-5B66-48AE-BD3B-BC0F7995C9CB}"/>
    <cellStyle name="20% - Акцент1 2" xfId="48" xr:uid="{DD58A346-DA06-4F21-8249-F0B0D4E2B975}"/>
    <cellStyle name="20% — акцент1 2" xfId="23" xr:uid="{00000000-0005-0000-0000-000000000000}"/>
    <cellStyle name="20% - Акцент2 2" xfId="51" xr:uid="{1CB0FDAE-8C31-4C9A-8AC5-FC3EDA54D04C}"/>
    <cellStyle name="20% — акцент2 2" xfId="27" xr:uid="{00000000-0005-0000-0000-000001000000}"/>
    <cellStyle name="20% - Акцент3 2" xfId="54" xr:uid="{76CE8F88-7DB9-4415-9D98-E0129D0075FF}"/>
    <cellStyle name="20% — акцент3 2" xfId="31" xr:uid="{00000000-0005-0000-0000-000002000000}"/>
    <cellStyle name="20% - Акцент4 2" xfId="57" xr:uid="{8DC58B4D-3E88-45FD-853E-8CE4C445C629}"/>
    <cellStyle name="20% — акцент4 2" xfId="35" xr:uid="{00000000-0005-0000-0000-000003000000}"/>
    <cellStyle name="20% - Акцент5 2" xfId="60" xr:uid="{5490D884-26A3-49B5-94CB-DB996BC0BDAE}"/>
    <cellStyle name="20% — акцент5 2" xfId="39" xr:uid="{00000000-0005-0000-0000-000004000000}"/>
    <cellStyle name="20% - Акцент6 2" xfId="63" xr:uid="{B7D32175-CDFD-4A83-9191-12804B469443}"/>
    <cellStyle name="20% — акцент6 2" xfId="43" xr:uid="{00000000-0005-0000-0000-000005000000}"/>
    <cellStyle name="40% - Accent1 2" xfId="68" xr:uid="{45E26B64-F253-48CD-9652-C6283E66F75F}"/>
    <cellStyle name="40% - Accent2 2" xfId="70" xr:uid="{6CF11D41-FA7A-4654-85C8-D4DA411E700E}"/>
    <cellStyle name="40% - Accent3 2" xfId="72" xr:uid="{652A332F-6F30-4268-97E8-402518D54A71}"/>
    <cellStyle name="40% - Accent4 2" xfId="74" xr:uid="{6EF35FF9-6F8D-4ED1-8228-2899F28C258B}"/>
    <cellStyle name="40% - Accent5 2" xfId="76" xr:uid="{AAD4980B-031D-4AB4-A58E-6A61D72E6C43}"/>
    <cellStyle name="40% - Accent6 2" xfId="78" xr:uid="{FA6B94E1-A520-4DC1-BD33-02EF4A051FE9}"/>
    <cellStyle name="40% - Акцент1 2" xfId="49" xr:uid="{938824BD-86BE-484C-856E-2551D6E5EDBA}"/>
    <cellStyle name="40% — акцент1 2" xfId="24" xr:uid="{00000000-0005-0000-0000-000006000000}"/>
    <cellStyle name="40% - Акцент2 2" xfId="52" xr:uid="{044B4FD3-F75E-4456-A80B-870A92651CE8}"/>
    <cellStyle name="40% — акцент2 2" xfId="28" xr:uid="{00000000-0005-0000-0000-000007000000}"/>
    <cellStyle name="40% - Акцент3 2" xfId="55" xr:uid="{C6C93F96-4459-4D5A-BAF6-788E5F124C3B}"/>
    <cellStyle name="40% — акцент3 2" xfId="32" xr:uid="{00000000-0005-0000-0000-000008000000}"/>
    <cellStyle name="40% - Акцент4 2" xfId="58" xr:uid="{6BF2CE3C-6CAA-490C-91EA-529888958B38}"/>
    <cellStyle name="40% — акцент4 2" xfId="36" xr:uid="{00000000-0005-0000-0000-000009000000}"/>
    <cellStyle name="40% - Акцент5 2" xfId="61" xr:uid="{F4840A57-9394-4581-B03C-62B7B056AD3C}"/>
    <cellStyle name="40% — акцент5 2" xfId="40" xr:uid="{00000000-0005-0000-0000-00000A000000}"/>
    <cellStyle name="40% - Акцент6 2" xfId="64" xr:uid="{D2218817-E309-4D78-AE5D-F0E08421A5D5}"/>
    <cellStyle name="40% — акцент6 2" xfId="44" xr:uid="{00000000-0005-0000-0000-00000B000000}"/>
    <cellStyle name="60% - Акцент1 2" xfId="50" xr:uid="{FE3A09D1-9F94-42F1-86AF-AE8BBA69C6F0}"/>
    <cellStyle name="60% — акцент1 2" xfId="25" xr:uid="{00000000-0005-0000-0000-00000C000000}"/>
    <cellStyle name="60% - Акцент2 2" xfId="53" xr:uid="{73F7175F-9161-4DF1-815A-D4BFCE1B54DB}"/>
    <cellStyle name="60% — акцент2 2" xfId="29" xr:uid="{00000000-0005-0000-0000-00000D000000}"/>
    <cellStyle name="60% - Акцент3 2" xfId="56" xr:uid="{AE7AC3C3-ECE8-4A44-B29F-0E39829F200B}"/>
    <cellStyle name="60% — акцент3 2" xfId="33" xr:uid="{00000000-0005-0000-0000-00000E000000}"/>
    <cellStyle name="60% - Акцент4 2" xfId="59" xr:uid="{A338CA35-ADC2-4983-B0BD-C746C4806993}"/>
    <cellStyle name="60% — акцент4 2" xfId="37" xr:uid="{00000000-0005-0000-0000-00000F000000}"/>
    <cellStyle name="60% - Акцент5 2" xfId="62" xr:uid="{642CA37F-36C6-4D4C-9613-008035D968EF}"/>
    <cellStyle name="60% — акцент5 2" xfId="41" xr:uid="{00000000-0005-0000-0000-000010000000}"/>
    <cellStyle name="60% - Акцент6 2" xfId="65" xr:uid="{C03D23BD-5023-4254-8917-380A966A330E}"/>
    <cellStyle name="60% — акцент6 2" xfId="45" xr:uid="{00000000-0005-0000-0000-000011000000}"/>
    <cellStyle name="Comma" xfId="1" builtinId="3"/>
    <cellStyle name="Comma 15" xfId="79" xr:uid="{FC698FD0-5C09-4907-8E01-52BA9530D9BB}"/>
    <cellStyle name="Comma 2" xfId="3" xr:uid="{00000000-0005-0000-0000-000013000000}"/>
    <cellStyle name="Comma 2 6" xfId="80" xr:uid="{966034E8-220E-4370-8B7E-37F1AFAA46F7}"/>
    <cellStyle name="Normal" xfId="0" builtinId="0"/>
    <cellStyle name="Normal 2" xfId="2" xr:uid="{00000000-0005-0000-0000-000015000000}"/>
    <cellStyle name="Normal 3" xfId="47" xr:uid="{0F0CCAF9-E041-45CA-8B07-33184655DD1C}"/>
    <cellStyle name="Note" xfId="4" builtinId="10" customBuiltin="1"/>
    <cellStyle name="Note 2" xfId="66" xr:uid="{E496892B-0B85-4F2A-9273-484AE00CA8F7}"/>
    <cellStyle name="SN_241" xfId="46" xr:uid="{00000000-0005-0000-0000-000017000000}"/>
    <cellStyle name="Акцент1 2" xfId="22" xr:uid="{00000000-0005-0000-0000-000018000000}"/>
    <cellStyle name="Акцент2 2" xfId="26" xr:uid="{00000000-0005-0000-0000-000019000000}"/>
    <cellStyle name="Акцент3 2" xfId="30" xr:uid="{00000000-0005-0000-0000-00001A000000}"/>
    <cellStyle name="Акцент4 2" xfId="34" xr:uid="{00000000-0005-0000-0000-00001B000000}"/>
    <cellStyle name="Акцент5 2" xfId="38" xr:uid="{00000000-0005-0000-0000-00001C000000}"/>
    <cellStyle name="Акцент6 2" xfId="42" xr:uid="{00000000-0005-0000-0000-00001D000000}"/>
    <cellStyle name="Ввод  2" xfId="14" xr:uid="{00000000-0005-0000-0000-00001E000000}"/>
    <cellStyle name="Вывод 2" xfId="15" xr:uid="{00000000-0005-0000-0000-00001F000000}"/>
    <cellStyle name="Вычисление 2" xfId="16" xr:uid="{00000000-0005-0000-0000-000020000000}"/>
    <cellStyle name="Заголовок 1 2" xfId="7" xr:uid="{00000000-0005-0000-0000-000021000000}"/>
    <cellStyle name="Заголовок 2 2" xfId="8" xr:uid="{00000000-0005-0000-0000-000022000000}"/>
    <cellStyle name="Заголовок 3 2" xfId="9" xr:uid="{00000000-0005-0000-0000-000023000000}"/>
    <cellStyle name="Заголовок 4 2" xfId="10" xr:uid="{00000000-0005-0000-0000-000024000000}"/>
    <cellStyle name="Итог 2" xfId="21" xr:uid="{00000000-0005-0000-0000-000025000000}"/>
    <cellStyle name="Контрольная ячейка 2" xfId="18" xr:uid="{00000000-0005-0000-0000-000026000000}"/>
    <cellStyle name="Название 2" xfId="6" xr:uid="{00000000-0005-0000-0000-000027000000}"/>
    <cellStyle name="Нейтральный 2" xfId="13" xr:uid="{00000000-0005-0000-0000-000028000000}"/>
    <cellStyle name="Обычный 2" xfId="5" xr:uid="{00000000-0005-0000-0000-000029000000}"/>
    <cellStyle name="Плохой 2" xfId="12" xr:uid="{00000000-0005-0000-0000-00002A000000}"/>
    <cellStyle name="Пояснение 2" xfId="20" xr:uid="{00000000-0005-0000-0000-00002B000000}"/>
    <cellStyle name="Связанная ячейка 2" xfId="17" xr:uid="{00000000-0005-0000-0000-00002C000000}"/>
    <cellStyle name="Текст предупреждения 2" xfId="19" xr:uid="{00000000-0005-0000-0000-00002D000000}"/>
    <cellStyle name="Хороший 2" xfId="11" xr:uid="{00000000-0005-0000-0000-00002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6"/>
  <sheetViews>
    <sheetView tabSelected="1" zoomScaleNormal="100" zoomScaleSheetLayoutView="100" workbookViewId="0">
      <selection activeCell="L11" sqref="L11"/>
    </sheetView>
  </sheetViews>
  <sheetFormatPr defaultRowHeight="15.75" x14ac:dyDescent="0.25"/>
  <cols>
    <col min="1" max="1" width="23.85546875" style="1" customWidth="1"/>
    <col min="2" max="2" width="16" style="1" customWidth="1"/>
    <col min="3" max="3" width="55.28515625" style="1" customWidth="1"/>
    <col min="4" max="4" width="23" style="2" customWidth="1"/>
    <col min="5" max="5" width="21.5703125" style="2" customWidth="1"/>
    <col min="6" max="6" width="21" style="2" customWidth="1"/>
    <col min="7" max="7" width="22.85546875" style="2" customWidth="1"/>
    <col min="8" max="8" width="21.5703125" style="2" customWidth="1"/>
    <col min="9" max="9" width="86.140625" style="2" customWidth="1"/>
    <col min="10" max="10" width="9.140625" style="3"/>
    <col min="11" max="11" width="16.42578125" style="3" customWidth="1"/>
    <col min="12" max="16384" width="9.140625" style="3"/>
  </cols>
  <sheetData>
    <row r="1" spans="1:9" ht="17.25" x14ac:dyDescent="0.3">
      <c r="A1" s="6"/>
      <c r="B1" s="37" t="s">
        <v>20</v>
      </c>
      <c r="C1" s="37"/>
      <c r="D1" s="37"/>
      <c r="E1" s="37"/>
      <c r="F1" s="37"/>
      <c r="G1" s="37"/>
      <c r="H1" s="37"/>
      <c r="I1" s="10"/>
    </row>
    <row r="2" spans="1:9" ht="30.75" customHeight="1" x14ac:dyDescent="0.3">
      <c r="A2" s="6"/>
      <c r="B2" s="38"/>
      <c r="C2" s="38"/>
      <c r="D2" s="38"/>
      <c r="E2" s="38"/>
      <c r="F2" s="38"/>
      <c r="G2" s="38"/>
      <c r="H2" s="39"/>
      <c r="I2" s="11"/>
    </row>
    <row r="3" spans="1:9" ht="42" customHeight="1" x14ac:dyDescent="0.25">
      <c r="A3" s="42" t="s">
        <v>13</v>
      </c>
      <c r="B3" s="42"/>
      <c r="C3" s="42" t="s">
        <v>0</v>
      </c>
      <c r="D3" s="41" t="s">
        <v>17</v>
      </c>
      <c r="E3" s="41" t="s">
        <v>18</v>
      </c>
      <c r="F3" s="41" t="s">
        <v>3</v>
      </c>
      <c r="G3" s="41" t="s">
        <v>10</v>
      </c>
      <c r="H3" s="41" t="s">
        <v>19</v>
      </c>
      <c r="I3" s="41" t="s">
        <v>15</v>
      </c>
    </row>
    <row r="4" spans="1:9" ht="49.5" customHeight="1" x14ac:dyDescent="0.25">
      <c r="A4" s="7" t="s">
        <v>1</v>
      </c>
      <c r="B4" s="7" t="s">
        <v>2</v>
      </c>
      <c r="C4" s="42"/>
      <c r="D4" s="41"/>
      <c r="E4" s="41"/>
      <c r="F4" s="41"/>
      <c r="G4" s="41"/>
      <c r="H4" s="41"/>
      <c r="I4" s="41"/>
    </row>
    <row r="5" spans="1:9" ht="49.5" customHeight="1" x14ac:dyDescent="0.25">
      <c r="A5" s="5"/>
      <c r="B5" s="5"/>
      <c r="C5" s="5" t="s">
        <v>14</v>
      </c>
      <c r="D5" s="9">
        <f>SUM(D6+D13+D16)</f>
        <v>39216.69</v>
      </c>
      <c r="E5" s="9">
        <f t="shared" ref="E5:H5" si="0">SUM(E6+E13+E16)</f>
        <v>1776528.2</v>
      </c>
      <c r="F5" s="9">
        <f t="shared" si="0"/>
        <v>29713883.695100002</v>
      </c>
      <c r="G5" s="9">
        <f t="shared" si="0"/>
        <v>57043150.11773333</v>
      </c>
      <c r="H5" s="9">
        <f t="shared" si="0"/>
        <v>11828596.82285</v>
      </c>
      <c r="I5" s="9"/>
    </row>
    <row r="6" spans="1:9" ht="48.75" customHeight="1" x14ac:dyDescent="0.25">
      <c r="A6" s="40" t="s">
        <v>5</v>
      </c>
      <c r="B6" s="40"/>
      <c r="C6" s="5" t="s">
        <v>8</v>
      </c>
      <c r="D6" s="9">
        <f>SUM(D7:D8)</f>
        <v>0</v>
      </c>
      <c r="E6" s="9">
        <f>SUM(E7:E8)</f>
        <v>0</v>
      </c>
      <c r="F6" s="9">
        <f>SUM(F7:F12)</f>
        <v>23969400</v>
      </c>
      <c r="G6" s="9">
        <f t="shared" ref="G6:H6" si="1">SUM(G7:G12)</f>
        <v>5141400</v>
      </c>
      <c r="H6" s="9">
        <f t="shared" si="1"/>
        <v>5157000</v>
      </c>
      <c r="I6" s="9"/>
    </row>
    <row r="7" spans="1:9" ht="82.5" customHeight="1" x14ac:dyDescent="0.25">
      <c r="A7" s="13" t="s">
        <v>4</v>
      </c>
      <c r="B7" s="4"/>
      <c r="C7" s="19" t="s">
        <v>25</v>
      </c>
      <c r="D7" s="21"/>
      <c r="E7" s="21"/>
      <c r="F7" s="21">
        <v>800000</v>
      </c>
      <c r="G7" s="21">
        <v>333600</v>
      </c>
      <c r="H7" s="21">
        <v>333600</v>
      </c>
      <c r="I7" s="12" t="s">
        <v>23</v>
      </c>
    </row>
    <row r="8" spans="1:9" ht="69" customHeight="1" x14ac:dyDescent="0.25">
      <c r="A8" s="13" t="s">
        <v>4</v>
      </c>
      <c r="B8" s="4"/>
      <c r="C8" s="19" t="s">
        <v>26</v>
      </c>
      <c r="D8" s="21"/>
      <c r="E8" s="21"/>
      <c r="F8" s="21">
        <v>500000</v>
      </c>
      <c r="G8" s="21">
        <v>250000</v>
      </c>
      <c r="H8" s="21">
        <v>250000</v>
      </c>
      <c r="I8" s="12" t="s">
        <v>36</v>
      </c>
    </row>
    <row r="9" spans="1:9" ht="69" customHeight="1" x14ac:dyDescent="0.25">
      <c r="A9" s="31" t="s">
        <v>4</v>
      </c>
      <c r="B9" s="4"/>
      <c r="C9" s="20" t="s">
        <v>39</v>
      </c>
      <c r="D9" s="30">
        <v>0</v>
      </c>
      <c r="E9" s="30">
        <v>0</v>
      </c>
      <c r="F9" s="30">
        <v>7384000</v>
      </c>
      <c r="G9" s="30">
        <v>52000</v>
      </c>
      <c r="H9" s="30">
        <v>78000</v>
      </c>
      <c r="I9" s="30"/>
    </row>
    <row r="10" spans="1:9" ht="69" customHeight="1" x14ac:dyDescent="0.25">
      <c r="A10" s="31" t="s">
        <v>4</v>
      </c>
      <c r="B10" s="4"/>
      <c r="C10" s="20" t="s">
        <v>40</v>
      </c>
      <c r="D10" s="30">
        <v>0</v>
      </c>
      <c r="E10" s="30">
        <v>0</v>
      </c>
      <c r="F10" s="30">
        <v>9360000</v>
      </c>
      <c r="G10" s="30">
        <v>4160000</v>
      </c>
      <c r="H10" s="30">
        <v>4160000</v>
      </c>
      <c r="I10" s="30"/>
    </row>
    <row r="11" spans="1:9" ht="69" customHeight="1" x14ac:dyDescent="0.25">
      <c r="A11" s="31" t="s">
        <v>4</v>
      </c>
      <c r="B11" s="4"/>
      <c r="C11" s="20" t="s">
        <v>41</v>
      </c>
      <c r="D11" s="30">
        <v>0</v>
      </c>
      <c r="E11" s="30">
        <v>0</v>
      </c>
      <c r="F11" s="30">
        <v>5922800</v>
      </c>
      <c r="G11" s="30">
        <v>332800</v>
      </c>
      <c r="H11" s="30">
        <v>332800</v>
      </c>
      <c r="I11" s="30"/>
    </row>
    <row r="12" spans="1:9" ht="69" customHeight="1" x14ac:dyDescent="0.25">
      <c r="A12" s="31" t="s">
        <v>4</v>
      </c>
      <c r="B12" s="4"/>
      <c r="C12" s="20" t="s">
        <v>42</v>
      </c>
      <c r="D12" s="30">
        <v>0</v>
      </c>
      <c r="E12" s="30">
        <v>0</v>
      </c>
      <c r="F12" s="30">
        <v>2600</v>
      </c>
      <c r="G12" s="30">
        <v>13000</v>
      </c>
      <c r="H12" s="30">
        <v>2600</v>
      </c>
      <c r="I12" s="30"/>
    </row>
    <row r="13" spans="1:9" ht="24" customHeight="1" x14ac:dyDescent="0.25">
      <c r="A13" s="40" t="s">
        <v>9</v>
      </c>
      <c r="B13" s="40"/>
      <c r="C13" s="5" t="s">
        <v>7</v>
      </c>
      <c r="D13" s="9">
        <f>+D14+D15</f>
        <v>0</v>
      </c>
      <c r="E13" s="9">
        <f t="shared" ref="E13:H13" si="2">+E14+E15</f>
        <v>0</v>
      </c>
      <c r="F13" s="9">
        <f t="shared" si="2"/>
        <v>3790000</v>
      </c>
      <c r="G13" s="9">
        <f t="shared" si="2"/>
        <v>49610000</v>
      </c>
      <c r="H13" s="9">
        <f t="shared" si="2"/>
        <v>1975000</v>
      </c>
      <c r="I13" s="22"/>
    </row>
    <row r="14" spans="1:9" ht="310.5" x14ac:dyDescent="0.25">
      <c r="A14" s="7" t="s">
        <v>4</v>
      </c>
      <c r="B14" s="4"/>
      <c r="C14" s="19" t="s">
        <v>21</v>
      </c>
      <c r="D14" s="9"/>
      <c r="E14" s="24"/>
      <c r="F14" s="24">
        <v>3000000</v>
      </c>
      <c r="G14" s="24">
        <v>3000000</v>
      </c>
      <c r="H14" s="9"/>
      <c r="I14" s="23" t="s">
        <v>22</v>
      </c>
    </row>
    <row r="15" spans="1:9" ht="51.75" x14ac:dyDescent="0.25">
      <c r="A15" s="7" t="s">
        <v>4</v>
      </c>
      <c r="B15" s="4"/>
      <c r="C15" s="19" t="s">
        <v>24</v>
      </c>
      <c r="D15" s="12">
        <v>0</v>
      </c>
      <c r="E15" s="24">
        <v>0</v>
      </c>
      <c r="F15" s="18">
        <v>790000</v>
      </c>
      <c r="G15" s="18">
        <v>46610000</v>
      </c>
      <c r="H15" s="18">
        <v>1975000</v>
      </c>
      <c r="I15" s="8"/>
    </row>
    <row r="16" spans="1:9" ht="33.75" customHeight="1" x14ac:dyDescent="0.25">
      <c r="A16" s="40" t="s">
        <v>11</v>
      </c>
      <c r="B16" s="40"/>
      <c r="C16" s="5" t="s">
        <v>12</v>
      </c>
      <c r="D16" s="9">
        <f>D18+D19+D20+D21</f>
        <v>39216.69</v>
      </c>
      <c r="E16" s="9">
        <f>SUM(E17:E23)</f>
        <v>1776528.2</v>
      </c>
      <c r="F16" s="9">
        <f>SUM(F17:F23)</f>
        <v>1954483.6951000001</v>
      </c>
      <c r="G16" s="9">
        <f>SUM(G17:G23)</f>
        <v>2291750.1177333333</v>
      </c>
      <c r="H16" s="9">
        <f>SUM(H17:H23)</f>
        <v>4696596.8228500001</v>
      </c>
      <c r="I16" s="26" t="s">
        <v>35</v>
      </c>
    </row>
    <row r="17" spans="1:9" ht="172.5" x14ac:dyDescent="0.25">
      <c r="A17" s="27"/>
      <c r="B17" s="29"/>
      <c r="C17" s="19" t="s">
        <v>37</v>
      </c>
      <c r="D17" s="9"/>
      <c r="E17" s="28">
        <v>400000</v>
      </c>
      <c r="F17" s="28">
        <v>800000</v>
      </c>
      <c r="G17" s="28">
        <v>1000000</v>
      </c>
      <c r="H17" s="28">
        <v>3000000</v>
      </c>
      <c r="I17" s="23" t="s">
        <v>38</v>
      </c>
    </row>
    <row r="18" spans="1:9" ht="235.5" customHeight="1" x14ac:dyDescent="0.25">
      <c r="A18" s="25" t="s">
        <v>4</v>
      </c>
      <c r="B18" s="4">
        <v>11002</v>
      </c>
      <c r="C18" s="19" t="s">
        <v>27</v>
      </c>
      <c r="D18" s="24">
        <v>39216.69</v>
      </c>
      <c r="E18" s="24">
        <v>43007.8</v>
      </c>
      <c r="F18" s="24">
        <v>0</v>
      </c>
      <c r="G18" s="24">
        <v>0</v>
      </c>
      <c r="H18" s="24">
        <v>51910.100000000006</v>
      </c>
      <c r="I18" s="23" t="s">
        <v>31</v>
      </c>
    </row>
    <row r="19" spans="1:9" ht="197.25" customHeight="1" x14ac:dyDescent="0.25">
      <c r="A19" s="25" t="s">
        <v>4</v>
      </c>
      <c r="B19" s="4" t="s">
        <v>6</v>
      </c>
      <c r="C19" s="19" t="s">
        <v>28</v>
      </c>
      <c r="D19" s="24"/>
      <c r="E19" s="24">
        <v>55714.9</v>
      </c>
      <c r="F19" s="24">
        <v>77913.904999999999</v>
      </c>
      <c r="G19" s="24">
        <v>0</v>
      </c>
      <c r="H19" s="24">
        <v>0</v>
      </c>
      <c r="I19" s="23" t="s">
        <v>32</v>
      </c>
    </row>
    <row r="20" spans="1:9" ht="203.25" customHeight="1" x14ac:dyDescent="0.25">
      <c r="A20" s="25" t="s">
        <v>4</v>
      </c>
      <c r="B20" s="4">
        <v>31002</v>
      </c>
      <c r="C20" s="19" t="s">
        <v>29</v>
      </c>
      <c r="D20" s="24"/>
      <c r="E20" s="24">
        <v>141622.5</v>
      </c>
      <c r="F20" s="24">
        <v>697580.70000000007</v>
      </c>
      <c r="G20" s="24"/>
      <c r="H20" s="24"/>
      <c r="I20" s="23" t="s">
        <v>33</v>
      </c>
    </row>
    <row r="21" spans="1:9" ht="141.75" customHeight="1" x14ac:dyDescent="0.25">
      <c r="A21" s="25" t="s">
        <v>4</v>
      </c>
      <c r="B21" s="4">
        <v>32001</v>
      </c>
      <c r="C21" s="20" t="s">
        <v>30</v>
      </c>
      <c r="D21" s="24">
        <v>0</v>
      </c>
      <c r="E21" s="24">
        <v>1094711</v>
      </c>
      <c r="F21" s="24">
        <v>302517.09010000003</v>
      </c>
      <c r="G21" s="24">
        <v>1235278.1177333335</v>
      </c>
      <c r="H21" s="24">
        <v>1588214.72285</v>
      </c>
      <c r="I21" s="24" t="s">
        <v>34</v>
      </c>
    </row>
    <row r="22" spans="1:9" ht="141.75" customHeight="1" x14ac:dyDescent="0.25">
      <c r="A22" s="34" t="s">
        <v>4</v>
      </c>
      <c r="B22" s="4"/>
      <c r="C22" s="35" t="s">
        <v>43</v>
      </c>
      <c r="D22" s="33"/>
      <c r="E22" s="33">
        <v>41472</v>
      </c>
      <c r="F22" s="33">
        <v>41472</v>
      </c>
      <c r="G22" s="33">
        <v>41472</v>
      </c>
      <c r="H22" s="33">
        <v>41472</v>
      </c>
      <c r="I22" s="36" t="s">
        <v>45</v>
      </c>
    </row>
    <row r="23" spans="1:9" ht="141.75" customHeight="1" x14ac:dyDescent="0.25">
      <c r="A23" s="34" t="s">
        <v>4</v>
      </c>
      <c r="B23" s="4"/>
      <c r="C23" s="35" t="s">
        <v>44</v>
      </c>
      <c r="D23" s="33"/>
      <c r="E23" s="33">
        <v>0</v>
      </c>
      <c r="F23" s="33">
        <v>35000</v>
      </c>
      <c r="G23" s="33">
        <v>15000</v>
      </c>
      <c r="H23" s="33">
        <v>15000</v>
      </c>
      <c r="I23" s="33" t="s">
        <v>46</v>
      </c>
    </row>
    <row r="24" spans="1:9" ht="72.75" customHeight="1" x14ac:dyDescent="0.25">
      <c r="A24" s="32"/>
      <c r="B24" s="32"/>
      <c r="C24" s="32"/>
      <c r="D24" s="16"/>
      <c r="E24" s="16"/>
      <c r="F24" s="16"/>
      <c r="G24" s="16"/>
      <c r="H24" s="16"/>
      <c r="I24" s="16"/>
    </row>
    <row r="25" spans="1:9" ht="17.25" x14ac:dyDescent="0.25">
      <c r="A25" s="14"/>
      <c r="B25" s="15"/>
      <c r="C25" s="15" t="s">
        <v>16</v>
      </c>
      <c r="D25" s="16"/>
      <c r="E25" s="16"/>
      <c r="F25" s="16"/>
      <c r="G25" s="16"/>
      <c r="H25" s="16"/>
      <c r="I25" s="16"/>
    </row>
    <row r="26" spans="1:9" ht="17.25" x14ac:dyDescent="0.3">
      <c r="C26" s="6"/>
      <c r="D26" s="17"/>
      <c r="E26" s="17"/>
      <c r="F26" s="17"/>
      <c r="G26" s="17"/>
      <c r="H26" s="17"/>
    </row>
  </sheetData>
  <mergeCells count="12">
    <mergeCell ref="B1:H2"/>
    <mergeCell ref="A6:B6"/>
    <mergeCell ref="A13:B13"/>
    <mergeCell ref="I3:I4"/>
    <mergeCell ref="A16:B16"/>
    <mergeCell ref="H3:H4"/>
    <mergeCell ref="A3:B3"/>
    <mergeCell ref="C3:C4"/>
    <mergeCell ref="D3:D4"/>
    <mergeCell ref="E3:E4"/>
    <mergeCell ref="F3:F4"/>
    <mergeCell ref="G3:G4"/>
  </mergeCells>
  <phoneticPr fontId="20" type="noConversion"/>
  <pageMargins left="0.25" right="0.25" top="0.75" bottom="0.75" header="0.3" footer="0.3"/>
  <pageSetup paperSize="9" scale="60" orientation="landscape" r:id="rId1"/>
  <ignoredErrors>
    <ignoredError sqref="A13 A16"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ամփոփ</vt:lpstr>
      <vt:lpstr>ամփոփ!_ftnref17</vt:lpstr>
      <vt:lpstr>ամփոփ!Print_Area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2025-03-31T08:56:55Z</dcterms:modified>
</cp:coreProperties>
</file>